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07-Fornitura e manutenzione ventilatori S. Lucia\3-DOC GARA\"/>
    </mc:Choice>
  </mc:AlternateContent>
  <xr:revisionPtr revIDLastSave="0" documentId="13_ncr:1_{4A518F51-D99F-4292-BB8C-A260E433A7FF}" xr6:coauthVersionLast="45" xr6:coauthVersionMax="45" xr10:uidLastSave="{00000000-0000-0000-0000-000000000000}"/>
  <bookViews>
    <workbookView xWindow="-120" yWindow="-120" windowWidth="29040" windowHeight="15840" xr2:uid="{BC9C502A-3EF7-428C-9A97-CE244B4D7432}"/>
  </bookViews>
  <sheets>
    <sheet name="Foglio1" sheetId="1" r:id="rId1"/>
  </sheets>
  <definedNames>
    <definedName name="_xlnm.Print_Area" localSheetId="0">Foglio1!$A$1:$J$18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9" i="1"/>
  <c r="I9" i="1" s="1"/>
  <c r="H10" i="1"/>
  <c r="I10" i="1" s="1"/>
  <c r="H7" i="1"/>
  <c r="I7" i="1" s="1"/>
  <c r="F8" i="1"/>
  <c r="F9" i="1"/>
  <c r="F10" i="1"/>
  <c r="F7" i="1" l="1"/>
  <c r="F11" i="1" s="1"/>
  <c r="I11" i="1" s="1"/>
  <c r="J11" i="1" l="1"/>
  <c r="I13" i="1" l="1"/>
  <c r="I14" i="1" l="1"/>
</calcChain>
</file>

<file path=xl/sharedStrings.xml><?xml version="1.0" encoding="utf-8"?>
<sst xmlns="http://schemas.openxmlformats.org/spreadsheetml/2006/main" count="29" uniqueCount="28">
  <si>
    <t>Legenda</t>
  </si>
  <si>
    <t>Ragione Sociale Concorrente</t>
  </si>
  <si>
    <t>Celle con calcolo automatico - NON MODIFICABILI</t>
  </si>
  <si>
    <t>Celle che il Concorrente deve compilare</t>
  </si>
  <si>
    <t>Nr.</t>
  </si>
  <si>
    <t>Quantità</t>
  </si>
  <si>
    <t>pezzi</t>
  </si>
  <si>
    <t>Prezzo unitario
offerto</t>
  </si>
  <si>
    <t>% DI RIBASSO RISPETTO ALL'IMPORTO POSTO A BASE D'ASTA</t>
  </si>
  <si>
    <t>Descrizione</t>
  </si>
  <si>
    <t>Prezzo unitario a base d'asta</t>
  </si>
  <si>
    <t>Fornitura di ventilatore assiale</t>
  </si>
  <si>
    <t>Totale Offerto</t>
  </si>
  <si>
    <t>Oneri per la sicurezza non soggetti a ribasso d'asta</t>
  </si>
  <si>
    <t>Servizio annuale di manutenzione ordinaria ed ispettiva</t>
  </si>
  <si>
    <t xml:space="preserve">Servizio di assistenza all’installazione e alla messa in funzione </t>
  </si>
  <si>
    <t>Servizio di verifica corretto funzionamento dopo 6 mesi da messa in funzione</t>
  </si>
  <si>
    <t>anno</t>
  </si>
  <si>
    <t>a corpo</t>
  </si>
  <si>
    <t>TOTALE IMPORTO OFFERTO + ONERI</t>
  </si>
  <si>
    <t>Totale a base d'asta</t>
  </si>
  <si>
    <t>% di ribasso da applicare agli importo posti a base d'asta</t>
  </si>
  <si>
    <t>Unità di
misura</t>
  </si>
  <si>
    <t>-</t>
  </si>
  <si>
    <t>All.05-SCHEMA DI OFFERTA ECONOMICA</t>
  </si>
  <si>
    <t>FORNITURA DI N.76 VENTILATORI ASSIALI PER LA GALLERIA S. LUCIA E SERVIZIO DI MANUTENZIONE QUADRIENNALE ORDINARIA ED ISPETTIVA - CIG 814355522E</t>
  </si>
  <si>
    <t>Inserire la stima dei costi della manodopera, ai sensi dell’art. 95, comma 10 del Codice</t>
  </si>
  <si>
    <t xml:space="preserve">Inserire la stima dei costi aziendali relativi alla salute ed alla sicurezza sui luoghi di lavoro di cui all’art. 95, comma 10 del Codice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</si>
</sst>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164" fontId="7" fillId="3" borderId="1" xfId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7" fillId="0" borderId="3" xfId="0" applyFont="1" applyBorder="1" applyAlignment="1">
      <alignment vertical="center"/>
    </xf>
    <xf numFmtId="165" fontId="0" fillId="0" borderId="1" xfId="0" applyNumberFormat="1" applyBorder="1" applyAlignment="1" applyProtection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5" fillId="0" borderId="1" xfId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center" vertical="center"/>
    </xf>
    <xf numFmtId="164" fontId="7" fillId="0" borderId="1" xfId="1" applyFont="1" applyFill="1" applyBorder="1" applyAlignment="1" applyProtection="1">
      <alignment horizontal="center" vertical="center"/>
    </xf>
    <xf numFmtId="164" fontId="5" fillId="0" borderId="0" xfId="1" applyFont="1" applyBorder="1" applyAlignment="1" applyProtection="1">
      <alignment horizontal="center"/>
    </xf>
    <xf numFmtId="0" fontId="5" fillId="0" borderId="5" xfId="0" applyFont="1" applyBorder="1" applyAlignment="1" applyProtection="1">
      <alignment vertical="center"/>
    </xf>
    <xf numFmtId="10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2" borderId="1" xfId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center"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10" fontId="6" fillId="3" borderId="1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E703-037C-4880-BD96-523BD569BC50}">
  <sheetPr>
    <pageSetUpPr fitToPage="1"/>
  </sheetPr>
  <dimension ref="A1:M18"/>
  <sheetViews>
    <sheetView tabSelected="1" zoomScaleNormal="100" workbookViewId="0">
      <selection activeCell="C4" sqref="C4:J4"/>
    </sheetView>
  </sheetViews>
  <sheetFormatPr defaultRowHeight="15" x14ac:dyDescent="0.25"/>
  <cols>
    <col min="1" max="1" width="4.28515625" style="3" customWidth="1"/>
    <col min="2" max="2" width="39.28515625" style="1" customWidth="1"/>
    <col min="3" max="3" width="8" style="1" bestFit="1" customWidth="1"/>
    <col min="4" max="4" width="8.7109375" style="1" bestFit="1" customWidth="1"/>
    <col min="5" max="5" width="12.42578125" style="4" customWidth="1"/>
    <col min="6" max="6" width="15.28515625" style="1" bestFit="1" customWidth="1"/>
    <col min="7" max="7" width="15.85546875" style="1" customWidth="1"/>
    <col min="8" max="8" width="14.42578125" style="1" bestFit="1" customWidth="1"/>
    <col min="9" max="9" width="14.7109375" style="1" bestFit="1" customWidth="1"/>
    <col min="10" max="10" width="28.42578125" style="1" customWidth="1"/>
    <col min="11" max="11" width="14.28515625" style="1" customWidth="1"/>
    <col min="12" max="12" width="29.85546875" style="1" customWidth="1"/>
    <col min="13" max="13" width="15.5703125" style="1" customWidth="1"/>
    <col min="14" max="1010" width="8.5703125" style="1" customWidth="1"/>
    <col min="1011" max="16384" width="9.140625" style="1"/>
  </cols>
  <sheetData>
    <row r="1" spans="1:13" ht="24" customHeight="1" x14ac:dyDescent="0.25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L1" s="5" t="s">
        <v>0</v>
      </c>
    </row>
    <row r="2" spans="1:13" x14ac:dyDescent="0.25">
      <c r="A2" s="47" t="s">
        <v>25</v>
      </c>
      <c r="B2" s="47"/>
      <c r="C2" s="47"/>
      <c r="D2" s="47"/>
      <c r="E2" s="47"/>
      <c r="F2" s="47"/>
      <c r="G2" s="47"/>
      <c r="H2" s="47"/>
      <c r="I2" s="47"/>
      <c r="J2" s="47"/>
      <c r="L2" s="39" t="s">
        <v>3</v>
      </c>
      <c r="M2" s="40"/>
    </row>
    <row r="3" spans="1:13" x14ac:dyDescent="0.25">
      <c r="A3" s="2"/>
      <c r="B3" s="2"/>
      <c r="C3" s="2"/>
      <c r="D3" s="2"/>
      <c r="E3" s="2"/>
      <c r="F3" s="2"/>
      <c r="G3" s="2"/>
      <c r="H3" s="2"/>
      <c r="L3" s="41" t="s">
        <v>2</v>
      </c>
      <c r="M3" s="42"/>
    </row>
    <row r="4" spans="1:13" ht="34.5" customHeight="1" x14ac:dyDescent="0.25">
      <c r="A4" s="45" t="s">
        <v>1</v>
      </c>
      <c r="B4" s="46"/>
      <c r="C4" s="43"/>
      <c r="D4" s="43"/>
      <c r="E4" s="43"/>
      <c r="F4" s="43"/>
      <c r="G4" s="43"/>
      <c r="H4" s="43"/>
      <c r="I4" s="43"/>
      <c r="J4" s="43"/>
    </row>
    <row r="6" spans="1:13" ht="60" x14ac:dyDescent="0.25">
      <c r="A6" s="6" t="s">
        <v>4</v>
      </c>
      <c r="B6" s="17" t="s">
        <v>9</v>
      </c>
      <c r="C6" s="15" t="s">
        <v>22</v>
      </c>
      <c r="D6" s="14" t="s">
        <v>5</v>
      </c>
      <c r="E6" s="15" t="s">
        <v>10</v>
      </c>
      <c r="F6" s="15" t="s">
        <v>20</v>
      </c>
      <c r="G6" s="15" t="s">
        <v>21</v>
      </c>
      <c r="H6" s="15" t="s">
        <v>7</v>
      </c>
      <c r="I6" s="14" t="s">
        <v>12</v>
      </c>
      <c r="J6" s="16" t="s">
        <v>13</v>
      </c>
    </row>
    <row r="7" spans="1:13" ht="44.25" customHeight="1" x14ac:dyDescent="0.25">
      <c r="A7" s="10">
        <v>1</v>
      </c>
      <c r="B7" s="11" t="s">
        <v>11</v>
      </c>
      <c r="C7" s="7" t="s">
        <v>6</v>
      </c>
      <c r="D7" s="20">
        <v>76</v>
      </c>
      <c r="E7" s="8">
        <v>14791.7</v>
      </c>
      <c r="F7" s="23">
        <f>E7*D7</f>
        <v>1124169.2</v>
      </c>
      <c r="G7" s="26"/>
      <c r="H7" s="9">
        <f>E7*(100%-G7)</f>
        <v>14791.7</v>
      </c>
      <c r="I7" s="9">
        <f>D7*H7</f>
        <v>1124169.2</v>
      </c>
      <c r="J7" s="10" t="s">
        <v>23</v>
      </c>
    </row>
    <row r="8" spans="1:13" ht="44.25" customHeight="1" x14ac:dyDescent="0.25">
      <c r="A8" s="10">
        <v>2</v>
      </c>
      <c r="B8" s="13" t="s">
        <v>14</v>
      </c>
      <c r="C8" s="7" t="s">
        <v>17</v>
      </c>
      <c r="D8" s="20">
        <v>4</v>
      </c>
      <c r="E8" s="8">
        <v>39496.03</v>
      </c>
      <c r="F8" s="23">
        <f>E8*D8</f>
        <v>157984.12</v>
      </c>
      <c r="G8" s="26"/>
      <c r="H8" s="9">
        <f t="shared" ref="H8:H10" si="0">E8*(100%-G8)</f>
        <v>39496.03</v>
      </c>
      <c r="I8" s="9">
        <f t="shared" ref="I8:I10" si="1">D8*H8</f>
        <v>157984.12</v>
      </c>
      <c r="J8" s="12">
        <v>24416.52</v>
      </c>
    </row>
    <row r="9" spans="1:13" ht="44.25" customHeight="1" x14ac:dyDescent="0.25">
      <c r="A9" s="10">
        <v>3</v>
      </c>
      <c r="B9" s="13" t="s">
        <v>15</v>
      </c>
      <c r="C9" s="7" t="s">
        <v>18</v>
      </c>
      <c r="D9" s="20">
        <v>1</v>
      </c>
      <c r="E9" s="8">
        <v>11033.86</v>
      </c>
      <c r="F9" s="23">
        <f>E9*D9</f>
        <v>11033.86</v>
      </c>
      <c r="G9" s="26"/>
      <c r="H9" s="9">
        <f t="shared" si="0"/>
        <v>11033.86</v>
      </c>
      <c r="I9" s="9">
        <f t="shared" si="1"/>
        <v>11033.86</v>
      </c>
      <c r="J9" s="12">
        <v>1979.04</v>
      </c>
    </row>
    <row r="10" spans="1:13" ht="45" x14ac:dyDescent="0.25">
      <c r="A10" s="10">
        <v>4</v>
      </c>
      <c r="B10" s="28" t="s">
        <v>16</v>
      </c>
      <c r="C10" s="10" t="s">
        <v>18</v>
      </c>
      <c r="D10" s="10">
        <v>1</v>
      </c>
      <c r="E10" s="8">
        <v>9371.23</v>
      </c>
      <c r="F10" s="23">
        <f>E10*D10</f>
        <v>9371.23</v>
      </c>
      <c r="G10" s="26"/>
      <c r="H10" s="9">
        <f t="shared" si="0"/>
        <v>9371.23</v>
      </c>
      <c r="I10" s="9">
        <f t="shared" si="1"/>
        <v>9371.23</v>
      </c>
      <c r="J10" s="12">
        <v>3532.29</v>
      </c>
    </row>
    <row r="11" spans="1:13" x14ac:dyDescent="0.25">
      <c r="A11" s="25"/>
      <c r="B11" s="25"/>
      <c r="C11" s="25"/>
      <c r="D11" s="25"/>
      <c r="E11" s="25"/>
      <c r="F11" s="21">
        <f>SUM(F7:F10)</f>
        <v>1302558.4099999999</v>
      </c>
      <c r="G11" s="24"/>
      <c r="I11" s="27">
        <f>IF(SUM(I7:I10)&gt;F11, "ERRORE: IMPORTO SUPERIORE ALLA BASE D'ASTA DI € 1.302.558,41", SUM(I7:I10))</f>
        <v>1302558.4099999999</v>
      </c>
      <c r="J11" s="22">
        <f>SUM(J8:J10)</f>
        <v>29927.850000000002</v>
      </c>
    </row>
    <row r="12" spans="1:13" x14ac:dyDescent="0.25">
      <c r="A12" s="18"/>
      <c r="B12" s="19"/>
      <c r="C12" s="19"/>
      <c r="D12" s="19"/>
      <c r="E12" s="19"/>
    </row>
    <row r="13" spans="1:13" x14ac:dyDescent="0.25">
      <c r="A13" s="19"/>
      <c r="B13" s="19"/>
      <c r="C13" s="19"/>
      <c r="D13" s="19"/>
      <c r="E13" s="19"/>
      <c r="F13" s="44" t="s">
        <v>19</v>
      </c>
      <c r="G13" s="44"/>
      <c r="H13" s="44"/>
      <c r="I13" s="36">
        <f>IF(I11+J11=J11,"",I11+J11)</f>
        <v>1332486.26</v>
      </c>
      <c r="J13" s="36"/>
    </row>
    <row r="14" spans="1:13" ht="28.5" customHeight="1" x14ac:dyDescent="0.25">
      <c r="F14" s="35" t="s">
        <v>8</v>
      </c>
      <c r="G14" s="35"/>
      <c r="H14" s="35"/>
      <c r="I14" s="37">
        <f>IF(1-I11/F11=100%,"",1-I11/F11)</f>
        <v>0</v>
      </c>
      <c r="J14" s="37"/>
    </row>
    <row r="15" spans="1:13" x14ac:dyDescent="0.25">
      <c r="E15" s="1"/>
    </row>
    <row r="16" spans="1:13" ht="15" customHeight="1" x14ac:dyDescent="0.25">
      <c r="B16" s="33" t="s">
        <v>27</v>
      </c>
      <c r="C16" s="33"/>
      <c r="D16" s="33"/>
      <c r="E16" s="33"/>
      <c r="F16" s="33"/>
      <c r="G16" s="33"/>
      <c r="H16" s="33"/>
      <c r="I16" s="32"/>
      <c r="J16" s="32"/>
    </row>
    <row r="17" spans="2:10" x14ac:dyDescent="0.25">
      <c r="B17" s="29"/>
      <c r="C17" s="30"/>
      <c r="D17" s="30"/>
      <c r="E17" s="31"/>
      <c r="F17" s="31"/>
      <c r="G17" s="30"/>
    </row>
    <row r="18" spans="2:10" x14ac:dyDescent="0.25">
      <c r="B18" s="34" t="s">
        <v>26</v>
      </c>
      <c r="C18" s="34"/>
      <c r="D18" s="34"/>
      <c r="E18" s="34"/>
      <c r="F18" s="34"/>
      <c r="G18" s="34"/>
      <c r="H18" s="34"/>
      <c r="I18" s="32"/>
      <c r="J18" s="32"/>
    </row>
  </sheetData>
  <sheetProtection algorithmName="SHA-512" hashValue="oKS8Qr7PcctbuojNBSjE0ANg/2tYLRI2QI+OLJK2eKBKaV7UFS4nw/UKtC1Xf3AeoxOlqj9mT3EyUSSSZjjCeA==" saltValue="COnoNdTeYzK8xXrUDRInnA==" spinCount="100000" sheet="1" objects="1" scenarios="1"/>
  <mergeCells count="14">
    <mergeCell ref="I13:J13"/>
    <mergeCell ref="I14:J14"/>
    <mergeCell ref="A1:J1"/>
    <mergeCell ref="L2:M2"/>
    <mergeCell ref="L3:M3"/>
    <mergeCell ref="C4:J4"/>
    <mergeCell ref="F13:H13"/>
    <mergeCell ref="A4:B4"/>
    <mergeCell ref="A2:J2"/>
    <mergeCell ref="I16:J16"/>
    <mergeCell ref="I18:J18"/>
    <mergeCell ref="B16:H16"/>
    <mergeCell ref="B18:H18"/>
    <mergeCell ref="F14:H14"/>
  </mergeCells>
  <conditionalFormatting sqref="C4:D4 D7:E9">
    <cfRule type="notContainsBlanks" dxfId="6" priority="16">
      <formula>LEN(TRIM(C4))&gt;0</formula>
    </cfRule>
  </conditionalFormatting>
  <conditionalFormatting sqref="E10">
    <cfRule type="notContainsBlanks" dxfId="5" priority="6">
      <formula>LEN(TRIM(E10))&gt;0</formula>
    </cfRule>
  </conditionalFormatting>
  <conditionalFormatting sqref="F7:G7">
    <cfRule type="notContainsBlanks" dxfId="4" priority="5">
      <formula>LEN(TRIM(F7))&gt;0</formula>
    </cfRule>
  </conditionalFormatting>
  <conditionalFormatting sqref="F8:G10">
    <cfRule type="notContainsBlanks" dxfId="3" priority="4">
      <formula>LEN(TRIM(F8))&gt;0</formula>
    </cfRule>
  </conditionalFormatting>
  <conditionalFormatting sqref="G7:G10">
    <cfRule type="notContainsBlanks" dxfId="2" priority="3">
      <formula>LEN(TRIM(G7))&gt;0</formula>
    </cfRule>
  </conditionalFormatting>
  <conditionalFormatting sqref="I16:J16">
    <cfRule type="notContainsBlanks" dxfId="1" priority="2">
      <formula>LEN(TRIM(I16))&gt;0</formula>
    </cfRule>
  </conditionalFormatting>
  <conditionalFormatting sqref="I18:J18">
    <cfRule type="notContainsBlanks" dxfId="0" priority="1">
      <formula>LEN(TRIM(I18))&gt;0</formula>
    </cfRule>
  </conditionalFormatting>
  <pageMargins left="0.70833333333333304" right="0.70833333333333304" top="0.74791666666666701" bottom="0.74791666666666701" header="0.51180555555555496" footer="0.51180555555555496"/>
  <pageSetup paperSize="9" scale="8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2020-01-10T17:16:37Z</cp:lastPrinted>
  <dcterms:created xsi:type="dcterms:W3CDTF">2018-04-05T15:57:05Z</dcterms:created>
  <dcterms:modified xsi:type="dcterms:W3CDTF">2020-01-23T09:27:49Z</dcterms:modified>
</cp:coreProperties>
</file>